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OM SOMALIA\RRDS\ERTRA PROJECTS FROM BEN\Aqoon bile school\"/>
    </mc:Choice>
  </mc:AlternateContent>
  <bookViews>
    <workbookView xWindow="240" yWindow="470" windowWidth="15480" windowHeight="7710" tabRatio="976"/>
  </bookViews>
  <sheets>
    <sheet name="GATE &amp; WALL" sheetId="39" r:id="rId1"/>
  </sheets>
  <definedNames>
    <definedName name="_xlnm.Print_Area" localSheetId="0">'GATE &amp; WALL'!$A$1:$F$25</definedName>
  </definedNames>
  <calcPr calcId="152511"/>
  <fileRecoveryPr autoRecover="0"/>
</workbook>
</file>

<file path=xl/calcChain.xml><?xml version="1.0" encoding="utf-8"?>
<calcChain xmlns="http://schemas.openxmlformats.org/spreadsheetml/2006/main">
  <c r="D20" i="39" l="1"/>
  <c r="D21" i="39"/>
  <c r="F24" i="39"/>
  <c r="D17" i="39"/>
  <c r="F17" i="39" s="1"/>
  <c r="D15" i="39"/>
  <c r="F15" i="39" s="1"/>
  <c r="D16" i="39"/>
  <c r="F14" i="39"/>
  <c r="F16" i="39"/>
  <c r="F10" i="39" l="1"/>
  <c r="F11" i="39"/>
  <c r="D12" i="39"/>
  <c r="F12" i="39" s="1"/>
  <c r="D9" i="39"/>
  <c r="F9" i="39" s="1"/>
  <c r="D13" i="39"/>
  <c r="D19" i="39"/>
  <c r="F21" i="39" l="1"/>
  <c r="F20" i="39"/>
  <c r="F19" i="39"/>
  <c r="F13" i="39"/>
  <c r="F8" i="39"/>
  <c r="F7" i="39"/>
  <c r="F6" i="39"/>
  <c r="F23" i="39"/>
  <c r="F22" i="39" l="1"/>
  <c r="F25" i="39" s="1"/>
</calcChain>
</file>

<file path=xl/sharedStrings.xml><?xml version="1.0" encoding="utf-8"?>
<sst xmlns="http://schemas.openxmlformats.org/spreadsheetml/2006/main" count="60" uniqueCount="49">
  <si>
    <t>ITEM</t>
  </si>
  <si>
    <t>DESCRIPTION</t>
  </si>
  <si>
    <t>A</t>
  </si>
  <si>
    <t>SM</t>
  </si>
  <si>
    <t>B</t>
  </si>
  <si>
    <t>C</t>
  </si>
  <si>
    <t>D</t>
  </si>
  <si>
    <t>E</t>
  </si>
  <si>
    <t>Item</t>
  </si>
  <si>
    <t>F</t>
  </si>
  <si>
    <t>G</t>
  </si>
  <si>
    <t>AMT US$</t>
  </si>
  <si>
    <t>RATE US$</t>
  </si>
  <si>
    <t>QNTY</t>
  </si>
  <si>
    <t>UNIT</t>
  </si>
  <si>
    <t>CM</t>
  </si>
  <si>
    <t>PROPOSED AQOON BILE PRIMARY SCHOOL</t>
  </si>
  <si>
    <t>GULWADE VILLAGE, TOWFIQ WARD, KISMAYO</t>
  </si>
  <si>
    <t>Excavate Foundation trench not exceeding 1.0 meter</t>
  </si>
  <si>
    <t>Return, filling of excavated material</t>
  </si>
  <si>
    <t>Remove and cart away surplus</t>
  </si>
  <si>
    <t>Plaster of wall internal and external</t>
  </si>
  <si>
    <t>Painting and Decorations</t>
  </si>
  <si>
    <t>H</t>
  </si>
  <si>
    <t>Total for  the main wall</t>
  </si>
  <si>
    <t>Total of Ground Leveling</t>
  </si>
  <si>
    <t>Grand Total of all</t>
  </si>
  <si>
    <t>ELEMENT NO.1: BOUNDARY WALL &amp; ACCESS GATE</t>
  </si>
  <si>
    <t>I</t>
  </si>
  <si>
    <t>50mm thick concrete blinding</t>
  </si>
  <si>
    <t>Insitu mass concrete class 20(1;2;6) vibrated</t>
  </si>
  <si>
    <t>to:</t>
  </si>
  <si>
    <t xml:space="preserve"> 200mm Strip foundation</t>
  </si>
  <si>
    <t>200mm block foundation wall</t>
  </si>
  <si>
    <t>Y12(Nominal diameter 12mm) bars as main bars, cross-sectional area (113mm2), mass per unit length (0.888kg/m)</t>
  </si>
  <si>
    <t>Kg</t>
  </si>
  <si>
    <t>SUPERSTRUCTURE WORKS</t>
  </si>
  <si>
    <t>Y08(Nominal diameter 12mm) bars as rings, cross-sectional area (50.3mm2), mass per unit length (0.395kg/m)</t>
  </si>
  <si>
    <t>Reinforced concrete class (20) as described, in:-</t>
  </si>
  <si>
    <t>Ground beam</t>
  </si>
  <si>
    <t>J</t>
  </si>
  <si>
    <t>K</t>
  </si>
  <si>
    <t>L</t>
  </si>
  <si>
    <t>M</t>
  </si>
  <si>
    <t>N</t>
  </si>
  <si>
    <t>O</t>
  </si>
  <si>
    <t xml:space="preserve"> P</t>
  </si>
  <si>
    <t>Total of main gate(3000X3000mm high steel gate) and its decorations</t>
  </si>
  <si>
    <t>200mm thick block superstructure walling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</si>
</sst>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[Red]\-&quot;£&quot;#,##0"/>
    <numFmt numFmtId="165" formatCode="_-* #,##0_-;\-* #,##0_-;_-* &quot;-&quot;_-;_-@_-"/>
    <numFmt numFmtId="166" formatCode="_-* #,##0.00_-;\-* #,##0.00_-;_-* &quot;-&quot;??_-;_-@_-"/>
    <numFmt numFmtId="167" formatCode="#,##0.0"/>
    <numFmt numFmtId="168" formatCode="&quot;$&quot;#,##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G Times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1"/>
      <name val="Tahoma"/>
      <family val="2"/>
    </font>
    <font>
      <b/>
      <u/>
      <sz val="11"/>
      <name val="Tahoma"/>
      <family val="2"/>
    </font>
    <font>
      <sz val="10"/>
      <name val="MS Serif"/>
      <family val="1"/>
    </font>
    <font>
      <b/>
      <sz val="11"/>
      <name val="Tahoma"/>
      <family val="2"/>
    </font>
    <font>
      <u/>
      <sz val="11"/>
      <name val="Tahoma"/>
      <family val="2"/>
    </font>
    <font>
      <b/>
      <u/>
      <sz val="12"/>
      <name val="Tahoma"/>
      <family val="2"/>
    </font>
    <font>
      <b/>
      <sz val="11"/>
      <color theme="1"/>
      <name val="Tahoma"/>
      <family val="2"/>
    </font>
    <font>
      <b/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0" fontId="2" fillId="0" borderId="1" applyNumberFormat="0" applyFont="0" applyBorder="0" applyAlignment="0">
      <alignment horizontal="center" vertical="top"/>
    </xf>
    <xf numFmtId="0" fontId="2" fillId="0" borderId="1" applyNumberFormat="0" applyFont="0" applyBorder="0" applyAlignment="0">
      <alignment horizontal="center" vertical="top"/>
    </xf>
    <xf numFmtId="0" fontId="2" fillId="0" borderId="1" applyNumberFormat="0" applyFont="0" applyBorder="0" applyAlignment="0">
      <alignment horizontal="center" vertical="top"/>
    </xf>
    <xf numFmtId="0" fontId="2" fillId="0" borderId="1" applyNumberFormat="0" applyFont="0" applyBorder="0" applyAlignment="0">
      <alignment horizontal="center" vertical="top"/>
    </xf>
    <xf numFmtId="0" fontId="2" fillId="0" borderId="1" applyNumberFormat="0" applyFont="0" applyBorder="0" applyAlignment="0">
      <alignment horizontal="center" vertical="top"/>
    </xf>
    <xf numFmtId="0" fontId="2" fillId="0" borderId="1" applyNumberFormat="0" applyFont="0" applyBorder="0" applyAlignment="0">
      <alignment horizontal="center" vertical="top"/>
    </xf>
    <xf numFmtId="0" fontId="2" fillId="0" borderId="1" applyNumberFormat="0" applyFont="0" applyBorder="0" applyAlignment="0">
      <alignment horizontal="center" vertical="top"/>
    </xf>
    <xf numFmtId="0" fontId="2" fillId="0" borderId="1" applyNumberFormat="0" applyFont="0" applyBorder="0" applyAlignment="0">
      <alignment horizontal="center" vertical="top"/>
    </xf>
    <xf numFmtId="0" fontId="2" fillId="0" borderId="1" applyNumberFormat="0" applyFont="0" applyBorder="0" applyAlignment="0">
      <alignment horizontal="center" vertical="top"/>
    </xf>
    <xf numFmtId="0" fontId="2" fillId="0" borderId="1" applyNumberFormat="0" applyFont="0" applyBorder="0" applyAlignment="0">
      <alignment horizontal="center" vertical="top"/>
    </xf>
    <xf numFmtId="0" fontId="2" fillId="0" borderId="1" applyNumberFormat="0" applyFont="0" applyBorder="0" applyAlignment="0">
      <alignment horizontal="center" vertical="top"/>
    </xf>
    <xf numFmtId="0" fontId="2" fillId="0" borderId="1" applyNumberFormat="0" applyFont="0" applyBorder="0" applyAlignment="0">
      <alignment horizontal="center" vertical="top"/>
    </xf>
    <xf numFmtId="0" fontId="2" fillId="0" borderId="1" applyNumberFormat="0" applyFont="0" applyBorder="0" applyAlignment="0">
      <alignment horizontal="center" vertical="top"/>
    </xf>
    <xf numFmtId="0" fontId="2" fillId="0" borderId="1" applyNumberFormat="0" applyFont="0" applyBorder="0" applyAlignment="0">
      <alignment horizontal="center" vertical="top"/>
    </xf>
    <xf numFmtId="0" fontId="2" fillId="0" borderId="1" applyNumberFormat="0" applyFont="0" applyBorder="0" applyAlignment="0">
      <alignment horizontal="center" vertical="top"/>
    </xf>
    <xf numFmtId="0" fontId="2" fillId="0" borderId="1" applyNumberFormat="0" applyFont="0" applyBorder="0" applyAlignment="0">
      <alignment horizontal="center" vertical="top"/>
    </xf>
    <xf numFmtId="0" fontId="1" fillId="0" borderId="0"/>
    <xf numFmtId="0" fontId="1" fillId="0" borderId="1" applyNumberFormat="0" applyFont="0" applyBorder="0" applyAlignment="0">
      <alignment horizontal="center" vertical="top"/>
    </xf>
    <xf numFmtId="0" fontId="1" fillId="0" borderId="1" applyNumberFormat="0" applyFont="0" applyBorder="0" applyAlignment="0">
      <alignment horizontal="center" vertical="top"/>
    </xf>
    <xf numFmtId="0" fontId="1" fillId="0" borderId="1" applyNumberFormat="0" applyFont="0" applyBorder="0" applyAlignment="0">
      <alignment horizontal="center" vertical="top"/>
    </xf>
    <xf numFmtId="0" fontId="9" fillId="0" borderId="0"/>
    <xf numFmtId="0" fontId="1" fillId="0" borderId="1" applyNumberFormat="0" applyFont="0" applyBorder="0" applyAlignment="0">
      <alignment horizontal="center" vertical="top"/>
    </xf>
    <xf numFmtId="0" fontId="1" fillId="0" borderId="0"/>
    <xf numFmtId="166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6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6" fontId="5" fillId="0" borderId="2" xfId="0" applyNumberFormat="1" applyFont="1" applyBorder="1" applyAlignment="1">
      <alignment horizontal="center" vertical="center" wrapText="1"/>
    </xf>
    <xf numFmtId="8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 applyAlignment="1"/>
    <xf numFmtId="4" fontId="7" fillId="0" borderId="0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164" fontId="7" fillId="0" borderId="0" xfId="1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3" fillId="0" borderId="2" xfId="0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3" fontId="10" fillId="0" borderId="2" xfId="42" applyNumberFormat="1" applyFont="1" applyFill="1" applyBorder="1" applyAlignment="1">
      <alignment horizontal="center" vertical="center"/>
    </xf>
    <xf numFmtId="3" fontId="10" fillId="0" borderId="2" xfId="42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8" fillId="2" borderId="2" xfId="0" applyFont="1" applyFill="1" applyBorder="1"/>
    <xf numFmtId="0" fontId="8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0" borderId="2" xfId="0" applyFont="1" applyFill="1" applyBorder="1" applyAlignment="1"/>
    <xf numFmtId="0" fontId="7" fillId="0" borderId="2" xfId="0" applyFont="1" applyFill="1" applyBorder="1" applyAlignment="1">
      <alignment vertical="center"/>
    </xf>
    <xf numFmtId="4" fontId="7" fillId="0" borderId="2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 vertical="center"/>
    </xf>
    <xf numFmtId="167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8" fontId="5" fillId="0" borderId="2" xfId="48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/>
    </xf>
  </cellXfs>
  <cellStyles count="49">
    <cellStyle name="Comma [0] 2" xfId="46"/>
    <cellStyle name="Comma 10" xfId="1"/>
    <cellStyle name="Comma 12" xfId="2"/>
    <cellStyle name="Comma 15 2" xfId="3"/>
    <cellStyle name="Comma 16" xfId="4"/>
    <cellStyle name="Comma 16 2" xfId="5"/>
    <cellStyle name="Comma 2" xfId="6"/>
    <cellStyle name="Comma 2 2" xfId="7"/>
    <cellStyle name="Comma 2 3" xfId="8"/>
    <cellStyle name="Comma 2 4" xfId="42"/>
    <cellStyle name="Comma 2 5" xfId="44"/>
    <cellStyle name="Comma 3" xfId="9"/>
    <cellStyle name="Comma 3 3 2" xfId="47"/>
    <cellStyle name="Comma 4" xfId="10"/>
    <cellStyle name="Comma 5" xfId="11"/>
    <cellStyle name="Currency" xfId="48" builtinId="4"/>
    <cellStyle name="Normal" xfId="0" builtinId="0"/>
    <cellStyle name="Normal 10" xfId="35"/>
    <cellStyle name="Normal 2" xfId="12"/>
    <cellStyle name="Normal 2 2" xfId="13"/>
    <cellStyle name="Normal 2 2 2" xfId="45"/>
    <cellStyle name="Normal 2 3" xfId="14"/>
    <cellStyle name="Normal 3" xfId="39"/>
    <cellStyle name="Normal 3 2" xfId="43"/>
    <cellStyle name="Normal 4" xfId="15"/>
    <cellStyle name="Normal 4 2" xfId="41"/>
    <cellStyle name="Normal 6" xfId="16"/>
    <cellStyle name="Normal 8" xfId="17"/>
    <cellStyle name="Percent 6" xfId="18"/>
    <cellStyle name="tahoma" xfId="19"/>
    <cellStyle name="tahoma 10" xfId="20"/>
    <cellStyle name="tahoma 10 2" xfId="36"/>
    <cellStyle name="tahoma 11" xfId="21"/>
    <cellStyle name="tahoma 12" xfId="22"/>
    <cellStyle name="tahoma 13" xfId="23"/>
    <cellStyle name="tahoma 13 2" xfId="24"/>
    <cellStyle name="tahoma 13 3" xfId="37"/>
    <cellStyle name="tahoma 15" xfId="25"/>
    <cellStyle name="tahoma 15 2" xfId="26"/>
    <cellStyle name="tahoma 15 2 2" xfId="40"/>
    <cellStyle name="tahoma 15 3" xfId="38"/>
    <cellStyle name="tahoma 2" xfId="27"/>
    <cellStyle name="tahoma 22" xfId="28"/>
    <cellStyle name="tahoma 25" xfId="29"/>
    <cellStyle name="tahoma 26" xfId="30"/>
    <cellStyle name="tahoma 27" xfId="31"/>
    <cellStyle name="tahoma 4" xfId="32"/>
    <cellStyle name="tahoma 5" xfId="33"/>
    <cellStyle name="tahoma 7" xfId="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view="pageBreakPreview" topLeftCell="A13" zoomScale="98" zoomScaleNormal="100" zoomScaleSheetLayoutView="98" workbookViewId="0">
      <selection activeCell="I23" sqref="I23"/>
    </sheetView>
  </sheetViews>
  <sheetFormatPr defaultRowHeight="15"/>
  <cols>
    <col min="1" max="1" width="8.7265625" style="5"/>
    <col min="2" max="2" width="47.54296875" style="1" customWidth="1"/>
    <col min="3" max="4" width="8.7265625" style="5"/>
    <col min="5" max="5" width="10.7265625" style="5" customWidth="1"/>
    <col min="6" max="6" width="14.36328125" style="5" customWidth="1"/>
    <col min="7" max="16384" width="8.7265625" style="1"/>
  </cols>
  <sheetData>
    <row r="1" spans="1:11" ht="15.5" thickBot="1">
      <c r="A1" s="34" t="s">
        <v>16</v>
      </c>
      <c r="B1" s="34"/>
      <c r="C1" s="34"/>
      <c r="D1" s="34"/>
      <c r="E1" s="34"/>
      <c r="F1" s="34"/>
    </row>
    <row r="2" spans="1:11" ht="15.5" thickBot="1">
      <c r="A2" s="35" t="s">
        <v>17</v>
      </c>
      <c r="B2" s="35"/>
      <c r="C2" s="35"/>
      <c r="D2" s="35"/>
      <c r="E2" s="35"/>
      <c r="F2" s="35"/>
    </row>
    <row r="3" spans="1:11" ht="20.5" customHeight="1" thickBot="1">
      <c r="A3" s="33" t="s">
        <v>27</v>
      </c>
      <c r="B3" s="33"/>
      <c r="C3" s="33"/>
      <c r="D3" s="33"/>
      <c r="E3" s="33"/>
      <c r="F3" s="33"/>
    </row>
    <row r="4" spans="1:11" s="11" customFormat="1" ht="20.5" customHeight="1" thickBot="1">
      <c r="A4" s="18" t="s">
        <v>0</v>
      </c>
      <c r="B4" s="18" t="s">
        <v>1</v>
      </c>
      <c r="C4" s="18" t="s">
        <v>14</v>
      </c>
      <c r="D4" s="19" t="s">
        <v>13</v>
      </c>
      <c r="E4" s="20" t="s">
        <v>12</v>
      </c>
      <c r="F4" s="21" t="s">
        <v>11</v>
      </c>
    </row>
    <row r="5" spans="1:11" s="11" customFormat="1" ht="20.5" customHeight="1" thickBot="1">
      <c r="A5" s="18"/>
      <c r="B5" s="18" t="s">
        <v>36</v>
      </c>
      <c r="C5" s="18"/>
      <c r="D5" s="19"/>
      <c r="E5" s="20"/>
      <c r="F5" s="21"/>
    </row>
    <row r="6" spans="1:11" s="2" customFormat="1" ht="33.5" customHeight="1" thickBot="1">
      <c r="A6" s="8" t="s">
        <v>2</v>
      </c>
      <c r="B6" s="22" t="s">
        <v>18</v>
      </c>
      <c r="C6" s="8" t="s">
        <v>15</v>
      </c>
      <c r="D6" s="8">
        <v>26.85</v>
      </c>
      <c r="E6" s="8"/>
      <c r="F6" s="9">
        <f t="shared" ref="F6:F21" si="0">E6*D6</f>
        <v>0</v>
      </c>
      <c r="I6" s="3"/>
    </row>
    <row r="7" spans="1:11" ht="26" customHeight="1" thickBot="1">
      <c r="A7" s="8" t="s">
        <v>4</v>
      </c>
      <c r="B7" s="22" t="s">
        <v>19</v>
      </c>
      <c r="C7" s="8" t="s">
        <v>15</v>
      </c>
      <c r="D7" s="8">
        <v>13.425000000000001</v>
      </c>
      <c r="E7" s="8"/>
      <c r="F7" s="9">
        <f t="shared" si="0"/>
        <v>0</v>
      </c>
    </row>
    <row r="8" spans="1:11" ht="25" customHeight="1" thickBot="1">
      <c r="A8" s="8" t="s">
        <v>5</v>
      </c>
      <c r="B8" s="22" t="s">
        <v>20</v>
      </c>
      <c r="C8" s="8" t="s">
        <v>15</v>
      </c>
      <c r="D8" s="8">
        <v>9.52</v>
      </c>
      <c r="E8" s="8"/>
      <c r="F8" s="9">
        <f t="shared" si="0"/>
        <v>0</v>
      </c>
    </row>
    <row r="9" spans="1:11" ht="21" customHeight="1" thickBot="1">
      <c r="A9" s="8" t="s">
        <v>6</v>
      </c>
      <c r="B9" s="22" t="s">
        <v>29</v>
      </c>
      <c r="C9" s="8" t="s">
        <v>15</v>
      </c>
      <c r="D9" s="8">
        <f>28.2*0.05</f>
        <v>1.4100000000000001</v>
      </c>
      <c r="E9" s="8"/>
      <c r="F9" s="9">
        <f t="shared" ref="F9:F12" si="1">E9*D9</f>
        <v>0</v>
      </c>
    </row>
    <row r="10" spans="1:11" ht="21" customHeight="1" thickBot="1">
      <c r="A10" s="8"/>
      <c r="B10" s="23" t="s">
        <v>30</v>
      </c>
      <c r="C10" s="8"/>
      <c r="D10" s="8"/>
      <c r="E10" s="8"/>
      <c r="F10" s="9">
        <f t="shared" si="1"/>
        <v>0</v>
      </c>
    </row>
    <row r="11" spans="1:11" s="2" customFormat="1" ht="21" customHeight="1" thickBot="1">
      <c r="A11" s="8"/>
      <c r="B11" s="24" t="s">
        <v>31</v>
      </c>
      <c r="C11" s="8"/>
      <c r="D11" s="8"/>
      <c r="E11" s="8"/>
      <c r="F11" s="9">
        <f t="shared" si="1"/>
        <v>0</v>
      </c>
    </row>
    <row r="12" spans="1:11" ht="21" customHeight="1" thickBot="1">
      <c r="A12" s="8" t="s">
        <v>7</v>
      </c>
      <c r="B12" s="25" t="s">
        <v>32</v>
      </c>
      <c r="C12" s="8" t="s">
        <v>15</v>
      </c>
      <c r="D12" s="8">
        <f>28.2*0.2</f>
        <v>5.6400000000000006</v>
      </c>
      <c r="E12" s="8"/>
      <c r="F12" s="9">
        <f t="shared" si="1"/>
        <v>0</v>
      </c>
    </row>
    <row r="13" spans="1:11" ht="21" customHeight="1" thickBot="1">
      <c r="A13" s="8" t="s">
        <v>9</v>
      </c>
      <c r="B13" s="22" t="s">
        <v>33</v>
      </c>
      <c r="C13" s="8" t="s">
        <v>15</v>
      </c>
      <c r="D13" s="8">
        <f>46.726*0.8</f>
        <v>37.380800000000001</v>
      </c>
      <c r="E13" s="8"/>
      <c r="F13" s="9">
        <f t="shared" si="0"/>
        <v>0</v>
      </c>
    </row>
    <row r="14" spans="1:11" s="13" customFormat="1" ht="18.5" customHeight="1" thickBot="1">
      <c r="A14" s="8" t="s">
        <v>10</v>
      </c>
      <c r="B14" s="26" t="s">
        <v>38</v>
      </c>
      <c r="C14" s="26"/>
      <c r="D14" s="26"/>
      <c r="E14" s="26"/>
      <c r="F14" s="9">
        <f t="shared" si="0"/>
        <v>0</v>
      </c>
      <c r="G14" s="14"/>
      <c r="H14" s="15"/>
      <c r="I14" s="16"/>
    </row>
    <row r="15" spans="1:11" s="13" customFormat="1" ht="18" customHeight="1" thickBot="1">
      <c r="A15" s="8" t="s">
        <v>23</v>
      </c>
      <c r="B15" s="27" t="s">
        <v>39</v>
      </c>
      <c r="C15" s="28" t="s">
        <v>15</v>
      </c>
      <c r="D15" s="29">
        <f>46.726*0.4*0.2</f>
        <v>3.7380800000000001</v>
      </c>
      <c r="E15" s="30"/>
      <c r="F15" s="9">
        <f t="shared" si="0"/>
        <v>0</v>
      </c>
    </row>
    <row r="16" spans="1:11" s="17" customFormat="1" ht="47.5" customHeight="1" thickBot="1">
      <c r="A16" s="8" t="s">
        <v>28</v>
      </c>
      <c r="B16" s="31" t="s">
        <v>34</v>
      </c>
      <c r="C16" s="29" t="s">
        <v>35</v>
      </c>
      <c r="D16" s="29">
        <f>46.726*4*0.888</f>
        <v>165.970752</v>
      </c>
      <c r="E16" s="30"/>
      <c r="F16" s="9">
        <f t="shared" si="0"/>
        <v>0</v>
      </c>
      <c r="G16" s="14"/>
      <c r="H16" s="14"/>
      <c r="I16" s="15"/>
      <c r="J16" s="16"/>
      <c r="K16" s="14"/>
    </row>
    <row r="17" spans="1:9" s="17" customFormat="1" ht="44.5" customHeight="1" thickBot="1">
      <c r="A17" s="8" t="s">
        <v>40</v>
      </c>
      <c r="B17" s="31" t="s">
        <v>37</v>
      </c>
      <c r="C17" s="29" t="s">
        <v>35</v>
      </c>
      <c r="D17" s="29">
        <f>46.726/0.25*1.3*0.395</f>
        <v>95.975204000000005</v>
      </c>
      <c r="E17" s="30"/>
      <c r="F17" s="9">
        <f t="shared" si="0"/>
        <v>0</v>
      </c>
      <c r="G17" s="14"/>
      <c r="H17" s="15"/>
      <c r="I17" s="16"/>
    </row>
    <row r="18" spans="1:9" s="17" customFormat="1" ht="17" customHeight="1" thickBot="1">
      <c r="A18" s="8" t="s">
        <v>41</v>
      </c>
      <c r="B18" s="31"/>
      <c r="C18" s="29"/>
      <c r="D18" s="29"/>
      <c r="E18" s="30"/>
      <c r="F18" s="9"/>
      <c r="G18" s="14"/>
      <c r="H18" s="15"/>
      <c r="I18" s="16"/>
    </row>
    <row r="19" spans="1:9" ht="18" customHeight="1" thickBot="1">
      <c r="A19" s="8" t="s">
        <v>42</v>
      </c>
      <c r="B19" s="22" t="s">
        <v>48</v>
      </c>
      <c r="C19" s="8" t="s">
        <v>3</v>
      </c>
      <c r="D19" s="8">
        <f>46.726*3</f>
        <v>140.178</v>
      </c>
      <c r="E19" s="8"/>
      <c r="F19" s="9">
        <f t="shared" si="0"/>
        <v>0</v>
      </c>
    </row>
    <row r="20" spans="1:9" ht="23.5" customHeight="1" thickBot="1">
      <c r="A20" s="8" t="s">
        <v>43</v>
      </c>
      <c r="B20" s="22" t="s">
        <v>21</v>
      </c>
      <c r="C20" s="8" t="s">
        <v>3</v>
      </c>
      <c r="D20" s="8">
        <f>46.726*3*2</f>
        <v>280.35599999999999</v>
      </c>
      <c r="E20" s="8"/>
      <c r="F20" s="9">
        <f t="shared" si="0"/>
        <v>0</v>
      </c>
    </row>
    <row r="21" spans="1:9" ht="21.5" customHeight="1" thickBot="1">
      <c r="A21" s="8" t="s">
        <v>44</v>
      </c>
      <c r="B21" s="22" t="s">
        <v>22</v>
      </c>
      <c r="C21" s="8" t="s">
        <v>3</v>
      </c>
      <c r="D21" s="8">
        <f>D20</f>
        <v>280.35599999999999</v>
      </c>
      <c r="E21" s="8"/>
      <c r="F21" s="9">
        <f t="shared" si="0"/>
        <v>0</v>
      </c>
    </row>
    <row r="22" spans="1:9" s="4" customFormat="1" ht="23.5" customHeight="1" thickBot="1">
      <c r="A22" s="8" t="s">
        <v>6</v>
      </c>
      <c r="B22" s="6" t="s">
        <v>24</v>
      </c>
      <c r="C22" s="7"/>
      <c r="D22" s="7"/>
      <c r="E22" s="7"/>
      <c r="F22" s="10">
        <f>SUM(F6:F21)</f>
        <v>0</v>
      </c>
    </row>
    <row r="23" spans="1:9" ht="32" customHeight="1" thickBot="1">
      <c r="A23" s="8" t="s">
        <v>45</v>
      </c>
      <c r="B23" s="22" t="s">
        <v>47</v>
      </c>
      <c r="C23" s="8" t="s">
        <v>8</v>
      </c>
      <c r="D23" s="8">
        <v>1</v>
      </c>
      <c r="E23" s="32"/>
      <c r="F23" s="9">
        <f>E23*D23</f>
        <v>0</v>
      </c>
    </row>
    <row r="24" spans="1:9" ht="25" customHeight="1" thickBot="1">
      <c r="A24" s="8" t="s">
        <v>46</v>
      </c>
      <c r="B24" s="22" t="s">
        <v>25</v>
      </c>
      <c r="C24" s="8" t="s">
        <v>8</v>
      </c>
      <c r="D24" s="8">
        <v>1</v>
      </c>
      <c r="E24" s="9"/>
      <c r="F24" s="9">
        <f>E24*D24</f>
        <v>0</v>
      </c>
    </row>
    <row r="25" spans="1:9" s="4" customFormat="1" ht="24" customHeight="1" thickBot="1">
      <c r="A25" s="7"/>
      <c r="B25" s="6" t="s">
        <v>26</v>
      </c>
      <c r="C25" s="7"/>
      <c r="D25" s="7"/>
      <c r="E25" s="7"/>
      <c r="F25" s="10">
        <f>SUM(F22,F23,F24)</f>
        <v>0</v>
      </c>
    </row>
    <row r="26" spans="1:9">
      <c r="A26" s="12"/>
    </row>
    <row r="27" spans="1:9">
      <c r="A27" s="12"/>
    </row>
  </sheetData>
  <mergeCells count="3">
    <mergeCell ref="A3:F3"/>
    <mergeCell ref="A1:F1"/>
    <mergeCell ref="A2:F2"/>
  </mergeCells>
  <pageMargins left="0.7" right="0.7" top="0.75" bottom="0.75" header="0.3" footer="0.3"/>
  <pageSetup scale="91" orientation="portrait" r:id="rId1"/>
  <ignoredErrors>
    <ignoredError sqref="F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GATE &amp; WALL</vt:lpstr>
      <vt:lpstr>'GATE &amp; WALL'!Print_Area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Kguru</dc:creator>
  <cp:lastModifiedBy>WANJA David</cp:lastModifiedBy>
  <cp:lastPrinted>2014-02-14T12:49:23Z</cp:lastPrinted>
  <dcterms:created xsi:type="dcterms:W3CDTF">2013-08-29T05:47:51Z</dcterms:created>
  <dcterms:modified xsi:type="dcterms:W3CDTF">2018-04-12T15:08:19Z</dcterms:modified>
</cp:coreProperties>
</file>